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990" windowHeight="6000"/>
  </bookViews>
  <sheets>
    <sheet name="прил 9" sheetId="3" r:id="rId1"/>
  </sheets>
  <definedNames>
    <definedName name="_xlnm.Print_Area" localSheetId="0">'прил 9'!$A$1:$H$47</definedName>
  </definedNames>
  <calcPr calcId="144525"/>
</workbook>
</file>

<file path=xl/calcChain.xml><?xml version="1.0" encoding="utf-8"?>
<calcChain xmlns="http://schemas.openxmlformats.org/spreadsheetml/2006/main">
  <c r="H11" i="3" l="1"/>
  <c r="F47" i="3"/>
  <c r="H47" i="3"/>
  <c r="G47" i="3"/>
  <c r="H45" i="3"/>
  <c r="G45" i="3"/>
  <c r="F45" i="3"/>
  <c r="H43" i="3"/>
  <c r="G43" i="3"/>
  <c r="F43" i="3"/>
  <c r="F24" i="3" l="1"/>
  <c r="G24" i="3" l="1"/>
  <c r="H17" i="3"/>
  <c r="G17" i="3"/>
  <c r="F20" i="3" l="1"/>
  <c r="F42" i="3"/>
  <c r="F38" i="3"/>
  <c r="F34" i="3"/>
  <c r="F32" i="3" s="1"/>
  <c r="H20" i="3"/>
  <c r="G20" i="3"/>
  <c r="H18" i="3"/>
  <c r="G18" i="3"/>
  <c r="F17" i="3"/>
  <c r="F14" i="3"/>
  <c r="G39" i="3" l="1"/>
  <c r="F39" i="3"/>
  <c r="H40" i="3"/>
  <c r="H39" i="3" s="1"/>
  <c r="H42" i="3"/>
  <c r="G42" i="3"/>
  <c r="F12" i="3"/>
  <c r="H13" i="3"/>
  <c r="G13" i="3"/>
  <c r="H14" i="3"/>
  <c r="G14" i="3"/>
  <c r="H12" i="3" l="1"/>
  <c r="G12" i="3"/>
  <c r="H37" i="3"/>
  <c r="G37" i="3"/>
  <c r="F37" i="3"/>
  <c r="F41" i="3" l="1"/>
  <c r="F11" i="3" s="1"/>
  <c r="G41" i="3" l="1"/>
  <c r="H41" i="3"/>
  <c r="H32" i="3" l="1"/>
  <c r="G32" i="3"/>
  <c r="G11" i="3" s="1"/>
</calcChain>
</file>

<file path=xl/sharedStrings.xml><?xml version="1.0" encoding="utf-8"?>
<sst xmlns="http://schemas.openxmlformats.org/spreadsheetml/2006/main" count="57" uniqueCount="46">
  <si>
    <t>Наименование</t>
  </si>
  <si>
    <t>Код бюджетной классификации Российской Федерации</t>
  </si>
  <si>
    <t>главного распорядителя бюджетных средств бюджета городского округа</t>
  </si>
  <si>
    <t>расходов бюджета городского округа</t>
  </si>
  <si>
    <t xml:space="preserve">в т.ч. </t>
  </si>
  <si>
    <t>рублей</t>
  </si>
  <si>
    <t>Бюджетные инвестиции в объекты капитального строительства государственной (муниципальной) собственности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</si>
  <si>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</si>
  <si>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Реконструкция улично-дорожной сети города Евпатории, Республики Крым</t>
  </si>
  <si>
    <t xml:space="preserve"> Реконструкция улично-дорожной сети города Евпатории, Республика Крым 2 этап (система ливневой канализации)</t>
  </si>
  <si>
    <t>Реконструкция городских сетей водоснабжения, Республика Крым, г.Евпатория</t>
  </si>
  <si>
    <t xml:space="preserve">Реконструкция изношенных сетей канализации при учёте необходимости реконструкции глубоководного выпуска КОС, Республика Крым, г.Евпатория </t>
  </si>
  <si>
    <t>Реконструкция набережной им. Терешковой с прилегающим сквером им. Караева с берегоукрепительными работами, Республика Крым, г.Евпатория</t>
  </si>
  <si>
    <t>Реконструкция городских сетей водоснабжения,2 этап, Республика Крым, г.Евпатория</t>
  </si>
  <si>
    <t>Реконструкция дошкольного учебного учреждения в пос.Новоозёрное, г.Евпатория по адресу ул.Героев Десантников,12, пос.Новоозёрное, Республика Крым</t>
  </si>
  <si>
    <t>Реконструкция дошкольного образовательного учреждения "Золотая рыбка" в г.Евпатория, по адресу ул.Транспортной,2, г.Евпатория, Республика Крым</t>
  </si>
  <si>
    <t>Приложение 9</t>
  </si>
  <si>
    <t>Берегоукрепление и восстановление пляжной зоны в г. Евпатории (1 очередь - парк им. Фрунзе), Республика Крым</t>
  </si>
  <si>
    <t>Реконструкция трамвайного пути и контактной сети, Республики Крым, г.Евпатория</t>
  </si>
  <si>
    <t>Реконструкция грязелечебницы "Мойнаки" в г.Евпатория, Республика Крым, г.Евпатория</t>
  </si>
  <si>
    <t>Сумма на 2018 год</t>
  </si>
  <si>
    <t>Сумма на 2019 год</t>
  </si>
  <si>
    <t>Сумма на 2020 год</t>
  </si>
  <si>
    <t>916 0412 01 0 00 L1883 414</t>
  </si>
  <si>
    <t>Строительство напорного коллектора в доль озера Мойнаки, Проект "Золотое кольцо здоровья", Республика Крым, г.Евпатория</t>
  </si>
  <si>
    <t>Строительство водовода, Республика Крым, г.Евпатория</t>
  </si>
  <si>
    <t>Строительство 2-х пассажирских пирсов:1. В районе пансионата Солнечный,2, В районе поселка Заозерное, Республика Крым, г.Евпатория</t>
  </si>
  <si>
    <t>916 0701 01 0 00 L1883 414</t>
  </si>
  <si>
    <t>Реконструкция Евпаторийского дошкольного образовательного учреждения (ясли-сад) № 26 "Россинка" по адресу ул. Некрасова, 77 А,г.Евпатория , Республика Крым</t>
  </si>
  <si>
    <t>Перечень объектов муниципальной собственности бюджета городского округа Евпатория Республики Крым, на софинансирование капитальных вложений в которые и приобретение которых в муниципальную собственность предоставляются субсидии из бюджета Республики Крым</t>
  </si>
  <si>
    <t>ИТОГО:</t>
  </si>
  <si>
    <t>916 1102 04 0 00 S4950 414</t>
  </si>
  <si>
    <t>916 0412 01 0 00 S4990 414</t>
  </si>
  <si>
    <t>Реконструкция объектов муниципального бюджетного учреждения "Дворец спорта" города Евпатории Республики Крым</t>
  </si>
  <si>
    <t>Берегоукрепление и восстановление пляжной зоны в г. Евпатории (2-я очередь, включая волонозащитные и пляжеудерживающие сооружения), Республики Крым</t>
  </si>
  <si>
    <t>916 0412 01 0 00 L1887 414</t>
  </si>
  <si>
    <t>«Реконструкция благоустройства у собора св.Николая Чудотворца и мечети Джума-Джами с прилегающим пер.Лётным в г.Евпатория» (корректировка)</t>
  </si>
  <si>
    <t>906 0412 01 0 00 L1886 414</t>
  </si>
  <si>
    <t>906 0412 01 0 00 L1887 414</t>
  </si>
  <si>
    <t>Строительство 108 квартирного жилого дома в г.Евпатория</t>
  </si>
  <si>
    <t>916 0804 01 0 03 L1883 414</t>
  </si>
  <si>
    <t>к решению Евпаторийского городского совета Республики Крым "О внесении изменений в решение Евпаторийского городского совета Республики Крым от 12.12.2017 №  1-68/1 "О бюджете муниципального образования городской округ Евпатория Республики Крым на 2018 год и плановый период 2019 и 2020 годов" с изменениями и дополнениями"</t>
  </si>
  <si>
    <t>916 0701 11 0 00 S4990 414</t>
  </si>
  <si>
    <t>916 0804 01 0 03 S4990 414</t>
  </si>
  <si>
    <t>Реконструкция Евпаторийского дошкольного образовательного учреждения (ясли-сад) № 26 "Росинка" по адресу ул.Некрасова,77А, г.Евпатория, Республики Крым</t>
  </si>
  <si>
    <t>от 25.12.2018 № 1-84/2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</si>
</sst>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Arial"/>
      <family val="2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5" fillId="0" borderId="0"/>
  </cellStyleXfs>
  <cellXfs count="66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64" fontId="10" fillId="0" borderId="1" xfId="0" applyNumberFormat="1" applyFont="1" applyFill="1" applyBorder="1" applyAlignment="1" applyProtection="1">
      <alignment horizontal="center"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</xf>
    <xf numFmtId="4" fontId="8" fillId="0" borderId="2" xfId="0" applyNumberFormat="1" applyFont="1" applyFill="1" applyBorder="1" applyAlignment="1" applyProtection="1">
      <alignment horizontal="center" vertical="center" wrapText="1"/>
    </xf>
    <xf numFmtId="4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4" fontId="8" fillId="0" borderId="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justify" wrapText="1"/>
    </xf>
    <xf numFmtId="0" fontId="4" fillId="0" borderId="0" xfId="0" applyNumberFormat="1" applyFont="1" applyFill="1" applyBorder="1" applyAlignment="1" applyProtection="1">
      <alignment vertical="top"/>
    </xf>
    <xf numFmtId="4" fontId="10" fillId="0" borderId="2" xfId="0" applyNumberFormat="1" applyFont="1" applyFill="1" applyBorder="1" applyAlignment="1" applyProtection="1">
      <alignment horizontal="center" vertical="center" wrapText="1"/>
    </xf>
    <xf numFmtId="4" fontId="10" fillId="0" borderId="4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top" wrapText="1"/>
    </xf>
    <xf numFmtId="4" fontId="9" fillId="2" borderId="1" xfId="0" applyNumberFormat="1" applyFont="1" applyFill="1" applyBorder="1" applyAlignment="1" applyProtection="1">
      <alignment horizontal="center" vertical="center" wrapText="1"/>
    </xf>
    <xf numFmtId="4" fontId="10" fillId="2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vertical="top" wrapText="1"/>
    </xf>
    <xf numFmtId="0" fontId="8" fillId="0" borderId="0" xfId="0" applyNumberFormat="1" applyFont="1" applyFill="1" applyBorder="1" applyAlignment="1" applyProtection="1">
      <alignment vertical="top"/>
    </xf>
    <xf numFmtId="49" fontId="10" fillId="0" borderId="3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8" fillId="0" borderId="3" xfId="0" applyNumberFormat="1" applyFont="1" applyFill="1" applyBorder="1" applyAlignment="1" applyProtection="1">
      <alignment horizontal="center" vertical="top"/>
    </xf>
    <xf numFmtId="0" fontId="8" fillId="0" borderId="4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64" fontId="10" fillId="0" borderId="3" xfId="0" applyNumberFormat="1" applyFont="1" applyFill="1" applyBorder="1" applyAlignment="1" applyProtection="1">
      <alignment horizontal="center" vertical="center" wrapText="1"/>
    </xf>
    <xf numFmtId="164" fontId="10" fillId="0" borderId="4" xfId="0" applyNumberFormat="1" applyFont="1" applyFill="1" applyBorder="1" applyAlignment="1" applyProtection="1">
      <alignment horizontal="center" vertical="center" wrapText="1"/>
    </xf>
    <xf numFmtId="164" fontId="10" fillId="0" borderId="2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" xfId="0" applyNumberFormat="1" applyFont="1" applyFill="1" applyBorder="1" applyAlignment="1" applyProtection="1">
      <alignment horizontal="justify" vertical="center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0" fillId="0" borderId="3" xfId="0" applyNumberFormat="1" applyFont="1" applyFill="1" applyBorder="1" applyAlignment="1" applyProtection="1">
      <alignment horizontal="justify" vertical="center" wrapText="1"/>
    </xf>
    <xf numFmtId="0" fontId="10" fillId="0" borderId="4" xfId="0" applyNumberFormat="1" applyFont="1" applyFill="1" applyBorder="1" applyAlignment="1" applyProtection="1">
      <alignment horizontal="justify" vertical="center" wrapText="1"/>
    </xf>
    <xf numFmtId="0" fontId="10" fillId="0" borderId="2" xfId="0" applyNumberFormat="1" applyFont="1" applyFill="1" applyBorder="1" applyAlignment="1" applyProtection="1">
      <alignment horizontal="justify" vertical="center" wrapText="1"/>
    </xf>
    <xf numFmtId="0" fontId="8" fillId="0" borderId="3" xfId="0" applyNumberFormat="1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0" fontId="8" fillId="0" borderId="3" xfId="0" applyNumberFormat="1" applyFont="1" applyFill="1" applyBorder="1" applyAlignment="1" applyProtection="1">
      <alignment horizontal="justify" vertical="center" wrapText="1"/>
    </xf>
    <xf numFmtId="0" fontId="8" fillId="0" borderId="4" xfId="0" applyNumberFormat="1" applyFont="1" applyFill="1" applyBorder="1" applyAlignment="1" applyProtection="1">
      <alignment horizontal="justify" vertical="center" wrapText="1"/>
    </xf>
    <xf numFmtId="0" fontId="8" fillId="0" borderId="2" xfId="0" applyNumberFormat="1" applyFont="1" applyFill="1" applyBorder="1" applyAlignment="1" applyProtection="1">
      <alignment horizontal="justify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J62"/>
  <sheetViews>
    <sheetView tabSelected="1" view="pageBreakPreview" zoomScale="75" zoomScaleNormal="75" zoomScaleSheetLayoutView="75" workbookViewId="0">
      <selection activeCell="G4" sqref="G4"/>
    </sheetView>
  </sheetViews>
  <sheetFormatPr defaultRowHeight="12.75" x14ac:dyDescent="0.2"/>
  <cols>
    <col min="1" max="1" width="23.140625" customWidth="1"/>
    <col min="2" max="2" width="11.5703125" customWidth="1"/>
    <col min="3" max="3" width="13.28515625" customWidth="1"/>
    <col min="4" max="4" width="17.28515625" customWidth="1"/>
    <col min="5" max="5" width="52.42578125" customWidth="1"/>
    <col min="6" max="6" width="26.28515625" customWidth="1"/>
    <col min="7" max="7" width="26.42578125" customWidth="1"/>
    <col min="8" max="8" width="27.42578125" customWidth="1"/>
    <col min="9" max="10" width="19.85546875" customWidth="1"/>
    <col min="11" max="11" width="15.5703125" customWidth="1"/>
    <col min="12" max="12" width="14.85546875" customWidth="1"/>
  </cols>
  <sheetData>
    <row r="2" spans="1:10" ht="19.5" customHeight="1" x14ac:dyDescent="0.2">
      <c r="E2" s="25"/>
      <c r="F2" s="25"/>
      <c r="G2" s="33" t="s">
        <v>16</v>
      </c>
      <c r="I2" s="8"/>
      <c r="J2" s="8"/>
    </row>
    <row r="3" spans="1:10" ht="117.6" customHeight="1" x14ac:dyDescent="0.2">
      <c r="A3" s="3"/>
      <c r="B3" s="6"/>
      <c r="C3" s="6"/>
      <c r="D3" s="6"/>
      <c r="E3" s="24"/>
      <c r="F3" s="56" t="s">
        <v>41</v>
      </c>
      <c r="G3" s="56"/>
      <c r="H3" s="56"/>
      <c r="I3" s="32"/>
      <c r="J3" s="29"/>
    </row>
    <row r="4" spans="1:10" ht="18.75" customHeight="1" x14ac:dyDescent="0.2">
      <c r="A4" s="4"/>
      <c r="B4" s="4"/>
      <c r="C4" s="4"/>
      <c r="D4" s="4"/>
      <c r="E4" s="25"/>
      <c r="F4" s="25"/>
      <c r="G4" s="25" t="s">
        <v>45</v>
      </c>
      <c r="H4" s="25"/>
      <c r="I4" s="10"/>
      <c r="J4" s="10"/>
    </row>
    <row r="5" spans="1:10" ht="18.75" customHeight="1" x14ac:dyDescent="0.2">
      <c r="A5" s="2"/>
      <c r="B5" s="2"/>
      <c r="C5" s="2"/>
      <c r="D5" s="2"/>
      <c r="E5" s="2"/>
      <c r="F5" s="10"/>
      <c r="G5" s="10"/>
      <c r="H5" s="2"/>
      <c r="I5" s="10"/>
      <c r="J5" s="10"/>
    </row>
    <row r="6" spans="1:10" ht="53.25" customHeight="1" x14ac:dyDescent="0.2">
      <c r="A6" s="40" t="s">
        <v>29</v>
      </c>
      <c r="B6" s="40"/>
      <c r="C6" s="40"/>
      <c r="D6" s="40"/>
      <c r="E6" s="40"/>
      <c r="F6" s="40"/>
      <c r="G6" s="40"/>
      <c r="H6" s="40"/>
      <c r="I6" s="9"/>
      <c r="J6" s="9"/>
    </row>
    <row r="7" spans="1:10" ht="18.75" customHeight="1" x14ac:dyDescent="0.2">
      <c r="A7" s="5"/>
      <c r="B7" s="5"/>
      <c r="C7" s="5"/>
      <c r="D7" s="5"/>
      <c r="E7" s="5"/>
      <c r="F7" s="10"/>
      <c r="G7" s="10"/>
      <c r="H7" s="5" t="s">
        <v>5</v>
      </c>
      <c r="I7" s="10"/>
      <c r="J7" s="10"/>
    </row>
    <row r="8" spans="1:10" ht="22.5" customHeight="1" x14ac:dyDescent="0.2">
      <c r="A8" s="41" t="s">
        <v>1</v>
      </c>
      <c r="B8" s="42"/>
      <c r="C8" s="42"/>
      <c r="D8" s="42"/>
      <c r="E8" s="43" t="s">
        <v>0</v>
      </c>
      <c r="F8" s="43" t="s">
        <v>20</v>
      </c>
      <c r="G8" s="43" t="s">
        <v>21</v>
      </c>
      <c r="H8" s="43" t="s">
        <v>22</v>
      </c>
      <c r="I8" s="11"/>
      <c r="J8" s="11"/>
    </row>
    <row r="9" spans="1:10" ht="94.5" customHeight="1" x14ac:dyDescent="0.2">
      <c r="A9" s="17" t="s">
        <v>2</v>
      </c>
      <c r="B9" s="37" t="s">
        <v>3</v>
      </c>
      <c r="C9" s="38"/>
      <c r="D9" s="38"/>
      <c r="E9" s="43"/>
      <c r="F9" s="43"/>
      <c r="G9" s="43"/>
      <c r="H9" s="43"/>
      <c r="I9" s="11"/>
      <c r="J9" s="11"/>
    </row>
    <row r="10" spans="1:10" ht="15.75" customHeight="1" x14ac:dyDescent="0.2">
      <c r="A10" s="17">
        <v>1</v>
      </c>
      <c r="B10" s="37">
        <v>2</v>
      </c>
      <c r="C10" s="38"/>
      <c r="D10" s="39"/>
      <c r="E10" s="17">
        <v>3</v>
      </c>
      <c r="F10" s="17"/>
      <c r="G10" s="17"/>
      <c r="H10" s="17">
        <v>4</v>
      </c>
      <c r="I10" s="11"/>
      <c r="J10" s="11"/>
    </row>
    <row r="11" spans="1:10" s="7" customFormat="1" ht="39.75" customHeight="1" x14ac:dyDescent="0.2">
      <c r="A11" s="48" t="s">
        <v>7</v>
      </c>
      <c r="B11" s="48"/>
      <c r="C11" s="48"/>
      <c r="D11" s="48"/>
      <c r="E11" s="48"/>
      <c r="F11" s="30">
        <f>F12+F18+F20+F32+F37+F39+F41</f>
        <v>1264028870</v>
      </c>
      <c r="G11" s="30">
        <f t="shared" ref="G11" si="0">G12+G18+G20+G32+G37+G39+G41</f>
        <v>3913499000</v>
      </c>
      <c r="H11" s="30">
        <f>H12+H18+H20+H32+H37+H41+H43+H45</f>
        <v>2490879130</v>
      </c>
      <c r="I11" s="12"/>
      <c r="J11" s="12"/>
    </row>
    <row r="12" spans="1:10" ht="45.6" customHeight="1" x14ac:dyDescent="0.2">
      <c r="A12" s="44" t="s">
        <v>6</v>
      </c>
      <c r="B12" s="45"/>
      <c r="C12" s="45"/>
      <c r="D12" s="45"/>
      <c r="E12" s="46"/>
      <c r="F12" s="19">
        <f>F13+F14</f>
        <v>520860000</v>
      </c>
      <c r="G12" s="19">
        <f t="shared" ref="G12:H12" si="1">G13+G14</f>
        <v>1575800000</v>
      </c>
      <c r="H12" s="19">
        <f t="shared" si="1"/>
        <v>1300000000</v>
      </c>
      <c r="I12" s="13"/>
      <c r="J12" s="13"/>
    </row>
    <row r="13" spans="1:10" ht="31.9" customHeight="1" x14ac:dyDescent="0.2">
      <c r="A13" s="28">
        <v>906</v>
      </c>
      <c r="B13" s="47" t="s">
        <v>37</v>
      </c>
      <c r="C13" s="47"/>
      <c r="D13" s="47"/>
      <c r="E13" s="47"/>
      <c r="F13" s="21">
        <v>500000000</v>
      </c>
      <c r="G13" s="21">
        <f>G16</f>
        <v>1083800000</v>
      </c>
      <c r="H13" s="21">
        <f>H16</f>
        <v>1000000000</v>
      </c>
      <c r="I13" s="13"/>
      <c r="J13" s="13"/>
    </row>
    <row r="14" spans="1:10" ht="34.9" customHeight="1" x14ac:dyDescent="0.2">
      <c r="A14" s="28">
        <v>906</v>
      </c>
      <c r="B14" s="47" t="s">
        <v>38</v>
      </c>
      <c r="C14" s="47"/>
      <c r="D14" s="47"/>
      <c r="E14" s="47"/>
      <c r="F14" s="21">
        <f>220860000-200000000</f>
        <v>20860000</v>
      </c>
      <c r="G14" s="21">
        <f>G17</f>
        <v>492000000</v>
      </c>
      <c r="H14" s="21">
        <f>H17</f>
        <v>300000000</v>
      </c>
      <c r="I14" s="13"/>
      <c r="J14" s="13"/>
    </row>
    <row r="15" spans="1:10" ht="20.25" customHeight="1" x14ac:dyDescent="0.2">
      <c r="A15" s="37" t="s">
        <v>4</v>
      </c>
      <c r="B15" s="38"/>
      <c r="C15" s="38"/>
      <c r="D15" s="38"/>
      <c r="E15" s="38"/>
      <c r="F15" s="38"/>
      <c r="G15" s="38"/>
      <c r="H15" s="39"/>
      <c r="I15" s="15"/>
      <c r="J15" s="15"/>
    </row>
    <row r="16" spans="1:10" ht="30.75" customHeight="1" x14ac:dyDescent="0.2">
      <c r="A16" s="49" t="s">
        <v>8</v>
      </c>
      <c r="B16" s="50"/>
      <c r="C16" s="50"/>
      <c r="D16" s="50"/>
      <c r="E16" s="51"/>
      <c r="F16" s="20">
        <v>500000000</v>
      </c>
      <c r="G16" s="20">
        <v>1083800000</v>
      </c>
      <c r="H16" s="21">
        <v>1000000000</v>
      </c>
      <c r="I16" s="14"/>
      <c r="J16" s="14"/>
    </row>
    <row r="17" spans="1:10" ht="39" customHeight="1" x14ac:dyDescent="0.2">
      <c r="A17" s="49" t="s">
        <v>9</v>
      </c>
      <c r="B17" s="50"/>
      <c r="C17" s="50"/>
      <c r="D17" s="50"/>
      <c r="E17" s="51"/>
      <c r="F17" s="20">
        <f>220860000-200000000</f>
        <v>20860000</v>
      </c>
      <c r="G17" s="20">
        <f>392000000+100000000</f>
        <v>492000000</v>
      </c>
      <c r="H17" s="21">
        <f>200000000+100000000</f>
        <v>300000000</v>
      </c>
      <c r="I17" s="14"/>
      <c r="J17" s="14"/>
    </row>
    <row r="18" spans="1:10" ht="78.599999999999994" customHeight="1" x14ac:dyDescent="0.2">
      <c r="A18" s="22">
        <v>916</v>
      </c>
      <c r="B18" s="34" t="s">
        <v>23</v>
      </c>
      <c r="C18" s="35"/>
      <c r="D18" s="36"/>
      <c r="E18" s="18" t="s">
        <v>6</v>
      </c>
      <c r="F18" s="27">
        <v>0</v>
      </c>
      <c r="G18" s="19">
        <f>G19</f>
        <v>34740000</v>
      </c>
      <c r="H18" s="19">
        <f>H19</f>
        <v>0</v>
      </c>
      <c r="I18" s="13"/>
      <c r="J18" s="13"/>
    </row>
    <row r="19" spans="1:10" ht="41.45" customHeight="1" x14ac:dyDescent="0.2">
      <c r="A19" s="49" t="s">
        <v>17</v>
      </c>
      <c r="B19" s="50"/>
      <c r="C19" s="50"/>
      <c r="D19" s="50"/>
      <c r="E19" s="51"/>
      <c r="F19" s="20">
        <v>0</v>
      </c>
      <c r="G19" s="20">
        <v>34740000</v>
      </c>
      <c r="H19" s="21">
        <v>0</v>
      </c>
      <c r="I19" s="13"/>
      <c r="J19" s="13"/>
    </row>
    <row r="20" spans="1:10" ht="78.599999999999994" customHeight="1" x14ac:dyDescent="0.2">
      <c r="A20" s="22">
        <v>916</v>
      </c>
      <c r="B20" s="34" t="s">
        <v>35</v>
      </c>
      <c r="C20" s="35"/>
      <c r="D20" s="36"/>
      <c r="E20" s="18" t="s">
        <v>6</v>
      </c>
      <c r="F20" s="19">
        <f>F22+F23+F24+F25+F26+F27+F29+F30+F31</f>
        <v>611840000</v>
      </c>
      <c r="G20" s="19">
        <f>G22+G23+G24+G25+G26+G27+G28+G29+G30+G31</f>
        <v>2037444000</v>
      </c>
      <c r="H20" s="19">
        <f>H22+H23+H24+H25+H26+H27+H28+H29+H30+H31</f>
        <v>1086010000</v>
      </c>
      <c r="I20" s="13"/>
      <c r="J20" s="13"/>
    </row>
    <row r="21" spans="1:10" ht="21" customHeight="1" x14ac:dyDescent="0.2">
      <c r="A21" s="37" t="s">
        <v>4</v>
      </c>
      <c r="B21" s="38"/>
      <c r="C21" s="38"/>
      <c r="D21" s="38"/>
      <c r="E21" s="38"/>
      <c r="F21" s="38"/>
      <c r="G21" s="38"/>
      <c r="H21" s="39"/>
      <c r="I21" s="16"/>
      <c r="J21" s="16"/>
    </row>
    <row r="22" spans="1:10" ht="28.15" customHeight="1" x14ac:dyDescent="0.2">
      <c r="A22" s="60" t="s">
        <v>10</v>
      </c>
      <c r="B22" s="61"/>
      <c r="C22" s="61"/>
      <c r="D22" s="61"/>
      <c r="E22" s="62"/>
      <c r="F22" s="23">
        <v>0</v>
      </c>
      <c r="G22" s="23">
        <v>228330000</v>
      </c>
      <c r="H22" s="21">
        <v>0</v>
      </c>
      <c r="I22" s="14"/>
      <c r="J22" s="14"/>
    </row>
    <row r="23" spans="1:10" ht="37.9" customHeight="1" x14ac:dyDescent="0.2">
      <c r="A23" s="49" t="s">
        <v>11</v>
      </c>
      <c r="B23" s="50"/>
      <c r="C23" s="50"/>
      <c r="D23" s="50"/>
      <c r="E23" s="51"/>
      <c r="F23" s="20">
        <v>0</v>
      </c>
      <c r="G23" s="20">
        <v>240760000</v>
      </c>
      <c r="H23" s="21">
        <v>0</v>
      </c>
      <c r="I23" s="14"/>
      <c r="J23" s="14"/>
    </row>
    <row r="24" spans="1:10" ht="37.15" customHeight="1" x14ac:dyDescent="0.2">
      <c r="A24" s="49" t="s">
        <v>12</v>
      </c>
      <c r="B24" s="50"/>
      <c r="C24" s="50"/>
      <c r="D24" s="50"/>
      <c r="E24" s="51"/>
      <c r="F24" s="20">
        <f>563810000-1000</f>
        <v>563809000</v>
      </c>
      <c r="G24" s="20">
        <f>185124000-100000000</f>
        <v>85124000</v>
      </c>
      <c r="H24" s="21">
        <v>0</v>
      </c>
      <c r="I24" s="14"/>
      <c r="J24" s="14"/>
    </row>
    <row r="25" spans="1:10" ht="30.6" customHeight="1" x14ac:dyDescent="0.2">
      <c r="A25" s="49" t="s">
        <v>18</v>
      </c>
      <c r="B25" s="50"/>
      <c r="C25" s="50"/>
      <c r="D25" s="50"/>
      <c r="E25" s="51"/>
      <c r="F25" s="20">
        <v>0</v>
      </c>
      <c r="G25" s="20">
        <v>150000000</v>
      </c>
      <c r="H25" s="21">
        <v>129370000</v>
      </c>
      <c r="I25" s="14"/>
      <c r="J25" s="14"/>
    </row>
    <row r="26" spans="1:10" ht="28.9" customHeight="1" x14ac:dyDescent="0.2">
      <c r="A26" s="49" t="s">
        <v>19</v>
      </c>
      <c r="B26" s="50"/>
      <c r="C26" s="50"/>
      <c r="D26" s="50"/>
      <c r="E26" s="51"/>
      <c r="F26" s="20">
        <v>0</v>
      </c>
      <c r="G26" s="20">
        <v>500000000</v>
      </c>
      <c r="H26" s="21">
        <v>363780000</v>
      </c>
      <c r="I26" s="14"/>
      <c r="J26" s="14"/>
    </row>
    <row r="27" spans="1:10" ht="33" customHeight="1" x14ac:dyDescent="0.2">
      <c r="A27" s="49" t="s">
        <v>13</v>
      </c>
      <c r="B27" s="50"/>
      <c r="C27" s="50"/>
      <c r="D27" s="50"/>
      <c r="E27" s="51"/>
      <c r="F27" s="20">
        <v>0</v>
      </c>
      <c r="G27" s="20">
        <v>100000000</v>
      </c>
      <c r="H27" s="21">
        <v>242780000</v>
      </c>
      <c r="I27" s="14"/>
      <c r="J27" s="14"/>
    </row>
    <row r="28" spans="1:10" ht="36" customHeight="1" x14ac:dyDescent="0.2">
      <c r="A28" s="49" t="s">
        <v>24</v>
      </c>
      <c r="B28" s="50"/>
      <c r="C28" s="50"/>
      <c r="D28" s="50"/>
      <c r="E28" s="51"/>
      <c r="F28" s="20">
        <v>0</v>
      </c>
      <c r="G28" s="20">
        <v>300000000</v>
      </c>
      <c r="H28" s="21">
        <v>188450000</v>
      </c>
      <c r="I28" s="14"/>
      <c r="J28" s="14"/>
    </row>
    <row r="29" spans="1:10" ht="33" customHeight="1" x14ac:dyDescent="0.2">
      <c r="A29" s="49" t="s">
        <v>25</v>
      </c>
      <c r="B29" s="50"/>
      <c r="C29" s="50"/>
      <c r="D29" s="50"/>
      <c r="E29" s="51"/>
      <c r="F29" s="20">
        <v>0</v>
      </c>
      <c r="G29" s="20">
        <v>369010000</v>
      </c>
      <c r="H29" s="21">
        <v>161630000</v>
      </c>
      <c r="I29" s="14"/>
      <c r="J29" s="14"/>
    </row>
    <row r="30" spans="1:10" ht="39.6" customHeight="1" x14ac:dyDescent="0.2">
      <c r="A30" s="49" t="s">
        <v>26</v>
      </c>
      <c r="B30" s="50"/>
      <c r="C30" s="50"/>
      <c r="D30" s="50"/>
      <c r="E30" s="51"/>
      <c r="F30" s="20">
        <v>26310000</v>
      </c>
      <c r="G30" s="20">
        <v>64220000</v>
      </c>
      <c r="H30" s="21">
        <v>0</v>
      </c>
      <c r="I30" s="14"/>
      <c r="J30" s="14"/>
    </row>
    <row r="31" spans="1:10" ht="40.15" customHeight="1" x14ac:dyDescent="0.2">
      <c r="A31" s="52" t="s">
        <v>36</v>
      </c>
      <c r="B31" s="53"/>
      <c r="C31" s="53"/>
      <c r="D31" s="53"/>
      <c r="E31" s="54"/>
      <c r="F31" s="20">
        <v>21721000</v>
      </c>
      <c r="G31" s="20">
        <v>0</v>
      </c>
      <c r="H31" s="21">
        <v>0</v>
      </c>
      <c r="I31" s="14"/>
      <c r="J31" s="14"/>
    </row>
    <row r="32" spans="1:10" ht="74.45" customHeight="1" x14ac:dyDescent="0.2">
      <c r="A32" s="22">
        <v>916</v>
      </c>
      <c r="B32" s="34" t="s">
        <v>27</v>
      </c>
      <c r="C32" s="35"/>
      <c r="D32" s="36"/>
      <c r="E32" s="18" t="s">
        <v>6</v>
      </c>
      <c r="F32" s="19">
        <f>F34+F35+F36</f>
        <v>90223870</v>
      </c>
      <c r="G32" s="19">
        <f t="shared" ref="G32:H32" si="2">G34+G35+G36</f>
        <v>25000000</v>
      </c>
      <c r="H32" s="19">
        <f t="shared" si="2"/>
        <v>0</v>
      </c>
      <c r="I32" s="13"/>
      <c r="J32" s="13"/>
    </row>
    <row r="33" spans="1:10" ht="18.75" x14ac:dyDescent="0.2">
      <c r="A33" s="37" t="s">
        <v>4</v>
      </c>
      <c r="B33" s="38"/>
      <c r="C33" s="38"/>
      <c r="D33" s="38"/>
      <c r="E33" s="39"/>
      <c r="F33" s="20"/>
      <c r="G33" s="20"/>
      <c r="H33" s="21"/>
      <c r="I33" s="14"/>
      <c r="J33" s="14"/>
    </row>
    <row r="34" spans="1:10" ht="43.5" customHeight="1" x14ac:dyDescent="0.2">
      <c r="A34" s="55" t="s">
        <v>28</v>
      </c>
      <c r="B34" s="55"/>
      <c r="C34" s="55"/>
      <c r="D34" s="55"/>
      <c r="E34" s="55"/>
      <c r="F34" s="20">
        <f>103665000-25000000-53899130</f>
        <v>24765870</v>
      </c>
      <c r="G34" s="20">
        <v>25000000</v>
      </c>
      <c r="H34" s="21">
        <v>0</v>
      </c>
      <c r="I34" s="14"/>
      <c r="J34" s="14"/>
    </row>
    <row r="35" spans="1:10" ht="36.75" customHeight="1" x14ac:dyDescent="0.2">
      <c r="A35" s="55" t="s">
        <v>14</v>
      </c>
      <c r="B35" s="55"/>
      <c r="C35" s="55"/>
      <c r="D35" s="55"/>
      <c r="E35" s="55"/>
      <c r="F35" s="21">
        <v>15495000</v>
      </c>
      <c r="G35" s="21">
        <v>0</v>
      </c>
      <c r="H35" s="21">
        <v>0</v>
      </c>
      <c r="I35" s="14"/>
      <c r="J35" s="14"/>
    </row>
    <row r="36" spans="1:10" ht="36.75" customHeight="1" x14ac:dyDescent="0.2">
      <c r="A36" s="63" t="s">
        <v>15</v>
      </c>
      <c r="B36" s="64"/>
      <c r="C36" s="64"/>
      <c r="D36" s="64"/>
      <c r="E36" s="65"/>
      <c r="F36" s="20">
        <v>49963000</v>
      </c>
      <c r="G36" s="20">
        <v>0</v>
      </c>
      <c r="H36" s="21">
        <v>0</v>
      </c>
      <c r="I36" s="14"/>
      <c r="J36" s="14"/>
    </row>
    <row r="37" spans="1:10" ht="72" customHeight="1" x14ac:dyDescent="0.2">
      <c r="A37" s="22">
        <v>916</v>
      </c>
      <c r="B37" s="34" t="s">
        <v>40</v>
      </c>
      <c r="C37" s="35"/>
      <c r="D37" s="36"/>
      <c r="E37" s="18" t="s">
        <v>6</v>
      </c>
      <c r="F37" s="26">
        <f>F38</f>
        <v>26000000</v>
      </c>
      <c r="G37" s="26">
        <f t="shared" ref="G37:H37" si="3">G38</f>
        <v>179600000</v>
      </c>
      <c r="H37" s="26">
        <f t="shared" si="3"/>
        <v>0</v>
      </c>
      <c r="I37" s="14"/>
      <c r="J37" s="14"/>
    </row>
    <row r="38" spans="1:10" ht="38.450000000000003" customHeight="1" x14ac:dyDescent="0.2">
      <c r="A38" s="37" t="s">
        <v>39</v>
      </c>
      <c r="B38" s="38"/>
      <c r="C38" s="38"/>
      <c r="D38" s="38"/>
      <c r="E38" s="39"/>
      <c r="F38" s="20">
        <f>76970000-50970000</f>
        <v>26000000</v>
      </c>
      <c r="G38" s="20">
        <v>179600000</v>
      </c>
      <c r="H38" s="20">
        <v>0</v>
      </c>
      <c r="I38" s="14"/>
      <c r="J38" s="14"/>
    </row>
    <row r="39" spans="1:10" ht="74.45" customHeight="1" x14ac:dyDescent="0.2">
      <c r="A39" s="22">
        <v>916</v>
      </c>
      <c r="B39" s="34" t="s">
        <v>31</v>
      </c>
      <c r="C39" s="35"/>
      <c r="D39" s="36"/>
      <c r="E39" s="18" t="s">
        <v>6</v>
      </c>
      <c r="F39" s="26">
        <f>F40</f>
        <v>0</v>
      </c>
      <c r="G39" s="26">
        <f t="shared" ref="G39:H39" si="4">G40</f>
        <v>25964500</v>
      </c>
      <c r="H39" s="26">
        <f t="shared" si="4"/>
        <v>0</v>
      </c>
      <c r="I39" s="14"/>
      <c r="J39" s="14"/>
    </row>
    <row r="40" spans="1:10" ht="52.15" customHeight="1" x14ac:dyDescent="0.2">
      <c r="A40" s="37" t="s">
        <v>33</v>
      </c>
      <c r="B40" s="38"/>
      <c r="C40" s="38"/>
      <c r="D40" s="38"/>
      <c r="E40" s="39"/>
      <c r="F40" s="20">
        <v>0</v>
      </c>
      <c r="G40" s="20">
        <v>25964500</v>
      </c>
      <c r="H40" s="20">
        <f>27331052-27331052</f>
        <v>0</v>
      </c>
      <c r="I40" s="14"/>
      <c r="J40" s="14"/>
    </row>
    <row r="41" spans="1:10" ht="74.45" customHeight="1" x14ac:dyDescent="0.2">
      <c r="A41" s="22">
        <v>916</v>
      </c>
      <c r="B41" s="34" t="s">
        <v>32</v>
      </c>
      <c r="C41" s="35"/>
      <c r="D41" s="36"/>
      <c r="E41" s="18" t="s">
        <v>6</v>
      </c>
      <c r="F41" s="26">
        <f>F42</f>
        <v>15105000</v>
      </c>
      <c r="G41" s="26">
        <f>G42</f>
        <v>34950500</v>
      </c>
      <c r="H41" s="26">
        <f>H42</f>
        <v>0</v>
      </c>
      <c r="I41" s="14"/>
      <c r="J41" s="14"/>
    </row>
    <row r="42" spans="1:10" ht="50.25" customHeight="1" x14ac:dyDescent="0.2">
      <c r="A42" s="37" t="s">
        <v>34</v>
      </c>
      <c r="B42" s="38"/>
      <c r="C42" s="38"/>
      <c r="D42" s="38"/>
      <c r="E42" s="39"/>
      <c r="F42" s="20">
        <f>33478000-18373000</f>
        <v>15105000</v>
      </c>
      <c r="G42" s="20">
        <f>33478000+1472500</f>
        <v>34950500</v>
      </c>
      <c r="H42" s="20">
        <f>34950500-34950500</f>
        <v>0</v>
      </c>
      <c r="I42" s="14"/>
      <c r="J42" s="14"/>
    </row>
    <row r="43" spans="1:10" ht="77.45" customHeight="1" x14ac:dyDescent="0.2">
      <c r="A43" s="22">
        <v>916</v>
      </c>
      <c r="B43" s="34" t="s">
        <v>42</v>
      </c>
      <c r="C43" s="35"/>
      <c r="D43" s="36"/>
      <c r="E43" s="18" t="s">
        <v>6</v>
      </c>
      <c r="F43" s="26">
        <f>F44</f>
        <v>0</v>
      </c>
      <c r="G43" s="26">
        <f t="shared" ref="G43:H43" si="5">G44</f>
        <v>0</v>
      </c>
      <c r="H43" s="26">
        <f t="shared" si="5"/>
        <v>53899130</v>
      </c>
      <c r="I43" s="14"/>
      <c r="J43" s="14"/>
    </row>
    <row r="44" spans="1:10" ht="50.25" customHeight="1" x14ac:dyDescent="0.2">
      <c r="A44" s="37" t="s">
        <v>44</v>
      </c>
      <c r="B44" s="38"/>
      <c r="C44" s="38"/>
      <c r="D44" s="38"/>
      <c r="E44" s="39"/>
      <c r="F44" s="20">
        <v>0</v>
      </c>
      <c r="G44" s="20">
        <v>0</v>
      </c>
      <c r="H44" s="20">
        <v>53899130</v>
      </c>
      <c r="I44" s="14"/>
      <c r="J44" s="14"/>
    </row>
    <row r="45" spans="1:10" ht="74.45" customHeight="1" x14ac:dyDescent="0.2">
      <c r="A45" s="22">
        <v>916</v>
      </c>
      <c r="B45" s="34" t="s">
        <v>43</v>
      </c>
      <c r="C45" s="35"/>
      <c r="D45" s="36"/>
      <c r="E45" s="18" t="s">
        <v>6</v>
      </c>
      <c r="F45" s="26">
        <f>F46</f>
        <v>0</v>
      </c>
      <c r="G45" s="26">
        <f t="shared" ref="G45:H45" si="6">G46</f>
        <v>0</v>
      </c>
      <c r="H45" s="26">
        <f t="shared" si="6"/>
        <v>50970000</v>
      </c>
      <c r="I45" s="14"/>
      <c r="J45" s="14"/>
    </row>
    <row r="46" spans="1:10" ht="50.25" customHeight="1" x14ac:dyDescent="0.2">
      <c r="A46" s="37" t="s">
        <v>39</v>
      </c>
      <c r="B46" s="38"/>
      <c r="C46" s="38"/>
      <c r="D46" s="38"/>
      <c r="E46" s="39"/>
      <c r="F46" s="20">
        <v>0</v>
      </c>
      <c r="G46" s="20">
        <v>0</v>
      </c>
      <c r="H46" s="20">
        <v>50970000</v>
      </c>
      <c r="I46" s="14"/>
      <c r="J46" s="14"/>
    </row>
    <row r="47" spans="1:10" ht="36.75" customHeight="1" x14ac:dyDescent="0.2">
      <c r="A47" s="57" t="s">
        <v>30</v>
      </c>
      <c r="B47" s="58"/>
      <c r="C47" s="58"/>
      <c r="D47" s="58"/>
      <c r="E47" s="59"/>
      <c r="F47" s="31">
        <f>F46+F44+F42+F40+F38+F36+F35+F34+F31+F30+F29+F28+F27+F23+F26+F25+F24+F22+F19+F17+F16</f>
        <v>1264028870</v>
      </c>
      <c r="G47" s="31">
        <f>G46+G44+G42+G40+G38+G36+G35+G34+G31+G30+G29+G28+G27+G23+G26+G25+G24+G22+G19+G17+G16</f>
        <v>3913499000</v>
      </c>
      <c r="H47" s="31">
        <f>H46+H44+H42+H40+H38+H36+H35+H34+H31+H30+H29+H28+H27+H23+H26+H25+H24+H22+H19+H17+H16</f>
        <v>2490879130</v>
      </c>
      <c r="I47" s="14"/>
      <c r="J47" s="14"/>
    </row>
    <row r="48" spans="1:10" ht="12" customHeight="1" x14ac:dyDescent="0.2"/>
    <row r="62" spans="1:2" x14ac:dyDescent="0.2">
      <c r="A62" s="1"/>
      <c r="B62" s="1"/>
    </row>
  </sheetData>
  <mergeCells count="46">
    <mergeCell ref="F3:H3"/>
    <mergeCell ref="A47:E47"/>
    <mergeCell ref="A15:H15"/>
    <mergeCell ref="A16:E16"/>
    <mergeCell ref="A17:E17"/>
    <mergeCell ref="A35:E35"/>
    <mergeCell ref="B18:D18"/>
    <mergeCell ref="A22:E22"/>
    <mergeCell ref="A24:E24"/>
    <mergeCell ref="A23:E23"/>
    <mergeCell ref="A28:E28"/>
    <mergeCell ref="A29:E29"/>
    <mergeCell ref="A30:E30"/>
    <mergeCell ref="A26:E26"/>
    <mergeCell ref="A36:E36"/>
    <mergeCell ref="A27:E27"/>
    <mergeCell ref="A19:E19"/>
    <mergeCell ref="B37:D37"/>
    <mergeCell ref="A42:E42"/>
    <mergeCell ref="A21:H21"/>
    <mergeCell ref="A31:E31"/>
    <mergeCell ref="A25:E25"/>
    <mergeCell ref="A33:E33"/>
    <mergeCell ref="B32:D32"/>
    <mergeCell ref="A34:E34"/>
    <mergeCell ref="A38:E38"/>
    <mergeCell ref="B39:D39"/>
    <mergeCell ref="B41:D41"/>
    <mergeCell ref="A40:E40"/>
    <mergeCell ref="A12:E12"/>
    <mergeCell ref="B13:E13"/>
    <mergeCell ref="B14:E14"/>
    <mergeCell ref="B10:D10"/>
    <mergeCell ref="A11:E11"/>
    <mergeCell ref="A6:H6"/>
    <mergeCell ref="A8:D8"/>
    <mergeCell ref="E8:E9"/>
    <mergeCell ref="H8:H9"/>
    <mergeCell ref="B9:D9"/>
    <mergeCell ref="F8:F9"/>
    <mergeCell ref="G8:G9"/>
    <mergeCell ref="B43:D43"/>
    <mergeCell ref="B45:D45"/>
    <mergeCell ref="A44:E44"/>
    <mergeCell ref="A46:E46"/>
    <mergeCell ref="B20:D20"/>
  </mergeCells>
  <printOptions horizontalCentered="1"/>
  <pageMargins left="0.59055118110236227" right="0.59055118110236227" top="0.98425196850393704" bottom="0.59055118110236227" header="0.31496062992125984" footer="0.31496062992125984"/>
  <pageSetup paperSize="9" scale="46" fitToHeight="0" orientation="portrait" r:id="rId1"/>
  <headerFooter differentFirst="1">
    <oddHeader>Страница 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9</vt:lpstr>
      <vt:lpstr>'прил 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User</cp:lastModifiedBy>
  <cp:lastPrinted>2018-12-18T13:43:07Z</cp:lastPrinted>
  <dcterms:created xsi:type="dcterms:W3CDTF">2014-12-01T04:15:57Z</dcterms:created>
  <dcterms:modified xsi:type="dcterms:W3CDTF">2018-12-25T12:39:38Z</dcterms:modified>
</cp:coreProperties>
</file>